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Лист1!$A$1:$E$144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63" i="1" l="1"/>
  <c r="E64" i="1"/>
  <c r="E49" i="1"/>
  <c r="E8" i="1"/>
  <c r="E48" i="1" l="1"/>
  <c r="E40" i="1"/>
  <c r="E29" i="1" l="1"/>
  <c r="C16" i="1" l="1"/>
  <c r="D16" i="1"/>
  <c r="D84" i="1" l="1"/>
  <c r="E55" i="1" l="1"/>
  <c r="E19" i="1" l="1"/>
  <c r="E20" i="1"/>
  <c r="E66" i="1"/>
  <c r="E18" i="1" l="1"/>
  <c r="E41" i="1" l="1"/>
  <c r="E78" i="1" l="1"/>
  <c r="E79" i="1" l="1"/>
  <c r="E17" i="1" l="1"/>
  <c r="C84" i="1" l="1"/>
  <c r="E27" i="1" l="1"/>
  <c r="E25" i="1" l="1"/>
  <c r="E26" i="1"/>
  <c r="C113" i="1" l="1"/>
  <c r="E51" i="1" l="1"/>
  <c r="E32" i="1"/>
  <c r="E80" i="1" l="1"/>
  <c r="E81" i="1"/>
  <c r="E82" i="1"/>
  <c r="E83" i="1"/>
  <c r="E60" i="1"/>
  <c r="E59" i="1" l="1"/>
  <c r="E61" i="1" l="1"/>
  <c r="E85" i="1" l="1"/>
  <c r="E75" i="1" l="1"/>
  <c r="E58" i="1" l="1"/>
  <c r="E56" i="1"/>
  <c r="E28" i="1"/>
  <c r="D120" i="1" l="1"/>
  <c r="C120" i="1"/>
  <c r="E124" i="1"/>
  <c r="E109" i="1" l="1"/>
  <c r="E108" i="1"/>
  <c r="D105" i="1"/>
  <c r="C105" i="1"/>
  <c r="D113" i="1" l="1"/>
  <c r="E119" i="1" l="1"/>
  <c r="D118" i="1"/>
  <c r="C118" i="1"/>
  <c r="E118" i="1" l="1"/>
  <c r="E65" i="1" l="1"/>
  <c r="E62" i="1" l="1"/>
  <c r="E57" i="1" l="1"/>
  <c r="E94" i="1" l="1"/>
  <c r="E47" i="1"/>
  <c r="E42" i="1"/>
  <c r="E35" i="1"/>
  <c r="E10" i="1"/>
  <c r="E21" i="1" l="1"/>
  <c r="E137" i="1"/>
  <c r="E33" i="1"/>
  <c r="E70" i="1" l="1"/>
  <c r="E111" i="1" l="1"/>
  <c r="E74" i="1"/>
  <c r="E68" i="1"/>
  <c r="E69" i="1"/>
  <c r="E71" i="1"/>
  <c r="D135" i="1" l="1"/>
  <c r="C130" i="1"/>
  <c r="C135" i="1"/>
  <c r="E117" i="1"/>
  <c r="E114" i="1"/>
  <c r="E106" i="1"/>
  <c r="E103" i="1"/>
  <c r="E100" i="1"/>
  <c r="D99" i="1"/>
  <c r="C99" i="1"/>
  <c r="E11" i="1"/>
  <c r="E12" i="1"/>
  <c r="E13" i="1"/>
  <c r="E6" i="1"/>
  <c r="E99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9" i="1" l="1"/>
  <c r="D138" i="1"/>
  <c r="C138" i="1"/>
  <c r="E136" i="1"/>
  <c r="E134" i="1"/>
  <c r="E133" i="1"/>
  <c r="E132" i="1"/>
  <c r="E131" i="1"/>
  <c r="D130" i="1"/>
  <c r="E129" i="1"/>
  <c r="E128" i="1"/>
  <c r="D127" i="1"/>
  <c r="C127" i="1"/>
  <c r="E126" i="1"/>
  <c r="E123" i="1"/>
  <c r="E122" i="1"/>
  <c r="E121" i="1"/>
  <c r="E116" i="1"/>
  <c r="E115" i="1"/>
  <c r="E112" i="1"/>
  <c r="E110" i="1"/>
  <c r="E107" i="1"/>
  <c r="E104" i="1"/>
  <c r="E102" i="1"/>
  <c r="D101" i="1"/>
  <c r="C101" i="1"/>
  <c r="E98" i="1"/>
  <c r="E97" i="1"/>
  <c r="E96" i="1"/>
  <c r="E95" i="1"/>
  <c r="E93" i="1"/>
  <c r="E92" i="1"/>
  <c r="E91" i="1"/>
  <c r="D90" i="1"/>
  <c r="C90" i="1"/>
  <c r="E77" i="1"/>
  <c r="E76" i="1"/>
  <c r="E73" i="1"/>
  <c r="E72" i="1"/>
  <c r="E54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3" i="1" s="1"/>
  <c r="D88" i="1" s="1"/>
  <c r="C4" i="1"/>
  <c r="D140" i="1" l="1"/>
  <c r="C140" i="1"/>
  <c r="E138" i="1"/>
  <c r="E130" i="1"/>
  <c r="E135" i="1"/>
  <c r="E101" i="1"/>
  <c r="E113" i="1"/>
  <c r="E120" i="1"/>
  <c r="E90" i="1"/>
  <c r="E127" i="1"/>
  <c r="E105" i="1"/>
  <c r="E4" i="1"/>
  <c r="E84" i="1"/>
  <c r="C53" i="1"/>
  <c r="C88" i="1" s="1"/>
  <c r="E16" i="1"/>
  <c r="D141" i="1" l="1"/>
  <c r="C141" i="1"/>
  <c r="D146" i="1"/>
  <c r="C146" i="1"/>
  <c r="E140" i="1"/>
  <c r="E88" i="1"/>
  <c r="E53" i="1"/>
</calcChain>
</file>

<file path=xl/sharedStrings.xml><?xml version="1.0" encoding="utf-8"?>
<sst xmlns="http://schemas.openxmlformats.org/spreadsheetml/2006/main" count="451" uniqueCount="320">
  <si>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</si>
  <si>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</si>
  <si>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</si>
  <si>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</si>
  <si>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</si>
  <si>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</si>
  <si>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</si>
  <si>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</si>
  <si>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</si>
  <si>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</si>
  <si>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</si>
  <si>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</si>
  <si>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</si>
  <si>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</si>
  <si>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</si>
  <si>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</si>
  <si>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</si>
  <si>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</si>
  <si>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</si>
  <si>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</si>
  <si>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</si>
  <si>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</si>
  <si>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</si>
  <si>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</si>
  <si>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</si>
  <si>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</si>
  <si>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</si>
  <si>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</si>
  <si>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</si>
  <si>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</si>
  <si>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</si>
  <si>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</si>
  <si>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</si>
  <si>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</si>
  <si>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</si>
  <si>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</si>
  <si>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</si>
  <si>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</si>
  <si>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</si>
  <si>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</si>
  <si>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</si>
  <si>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</si>
  <si>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</si>
  <si>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</si>
  <si>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</si>
  <si>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</si>
  <si>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</si>
  <si>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</si>
  <si>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</si>
  <si>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</si>
  <si>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</si>
  <si>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</si>
  <si>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</si>
  <si>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</si>
  <si>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</si>
  <si>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</si>
  <si>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</si>
  <si>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</si>
  <si>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</si>
  <si>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</si>
  <si>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</si>
  <si>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</si>
  <si>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</si>
  <si>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</si>
  <si>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</si>
  <si>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</si>
  <si>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</si>
  <si>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</si>
  <si>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</si>
  <si>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</si>
  <si>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</si>
  <si>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</si>
  <si>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</si>
  <si>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</si>
  <si>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</si>
  <si>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</si>
  <si>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</si>
  <si>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</si>
  <si>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</si>
  <si>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</si>
  <si>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</si>
  <si>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</si>
  <si>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</si>
  <si>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</si>
  <si>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</si>
  <si>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</si>
  <si>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</si>
  <si>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</si>
  <si>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</si>
  <si>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</si>
  <si>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</si>
  <si>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</si>
  <si>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</si>
  <si>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</si>
  <si>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</si>
  <si>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</si>
  <si>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</si>
  <si>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</si>
  <si>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</si>
  <si>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</si>
  <si>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</si>
  <si>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</si>
  <si>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</si>
  <si>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</si>
  <si>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</si>
  <si>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</si>
  <si>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</si>
  <si>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</si>
  <si>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</si>
  <si>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</si>
  <si>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</si>
  <si>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</si>
  <si>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</si>
  <si>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</si>
  <si>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</si>
  <si>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</si>
  <si>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</si>
  <si>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</si>
  <si>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</si>
  <si>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</si>
  <si>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</si>
  <si>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</si>
  <si>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</si>
  <si>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</si>
  <si>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</si>
  <si>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</si>
  <si>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</si>
  <si>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</si>
  <si>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</si>
  <si>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</si>
  <si>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</si>
  <si>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</si>
  <si>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</si>
  <si>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</si>
  <si>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</si>
  <si>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</si>
  <si>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</si>
  <si>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</si>
  <si>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</si>
  <si>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</si>
  <si>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</si>
  <si>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</si>
  <si>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</si>
  <si>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</si>
  <si>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</si>
  <si>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</si>
  <si>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</si>
  <si>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</si>
  <si>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</si>
  <si>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</si>
  <si>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</si>
  <si>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</si>
  <si>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</si>
  <si>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</si>
  <si>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</si>
  <si>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</si>
  <si>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</si>
  <si>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</si>
  <si>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</si>
  <si>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</si>
  <si>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</si>
  <si>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</si>
  <si>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</si>
  <si>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</si>
  <si>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</si>
  <si>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</si>
  <si>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</si>
  <si>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</si>
  <si>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</si>
  <si>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</si>
  <si>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</si>
  <si>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</si>
  <si>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</si>
  <si>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</si>
  <si>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</si>
  <si>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</si>
  <si>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</si>
  <si>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</si>
  <si>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</si>
  <si>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</si>
  <si>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</si>
  <si>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</si>
  <si>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</si>
  <si>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</si>
  <si>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</si>
  <si>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</si>
  <si>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</si>
  <si>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</si>
  <si>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</si>
  <si>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</si>
  <si>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</si>
  <si>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</si>
  <si>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</si>
  <si>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</si>
  <si>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</si>
  <si>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</si>
  <si>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</si>
  <si>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</si>
  <si>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</si>
  <si>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</si>
  <si>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</si>
  <si>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</si>
  <si>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</si>
  <si>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</si>
  <si>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</si>
  <si>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</si>
  <si>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</si>
  <si>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</si>
  <si>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</si>
  <si>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</si>
  <si>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</si>
  <si>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</si>
  <si>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</si>
  <si>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</si>
  <si>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</si>
  <si>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</si>
  <si>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</si>
  <si>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</si>
  <si>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</si>
  <si>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</si>
  <si>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</si>
  <si>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</si>
  <si>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</si>
  <si>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</si>
  <si>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</si>
  <si>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</si>
  <si>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</si>
  <si>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</si>
  <si>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</si>
  <si>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</si>
  <si>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</si>
  <si>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</si>
  <si>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</si>
  <si>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</si>
  <si>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</si>
  <si>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</si>
  <si>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</si>
  <si>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</si>
  <si>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</si>
  <si>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</si>
  <si>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</si>
  <si>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</si>
  <si>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</si>
  <si>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</si>
  <si>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</si>
  <si>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</si>
  <si>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</si>
  <si>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</si>
  <si>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</si>
  <si>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</si>
  <si>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</si>
  <si>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</si>
  <si>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</si>
  <si>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</si>
  <si>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</si>
  <si>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</si>
  <si>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</si>
  <si>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</si>
  <si>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</si>
  <si>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</si>
  <si>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</si>
  <si>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</si>
  <si>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</si>
  <si>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</si>
  <si>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</si>
  <si>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</si>
  <si>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</si>
  <si>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</si>
  <si>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</si>
  <si>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</si>
  <si>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</si>
  <si>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</si>
  <si>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</si>
  <si>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</si>
  <si>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</si>
  <si>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</si>
  <si>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</si>
  <si>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</si>
  <si>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</si>
  <si>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</si>
  <si>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</si>
  <si>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</si>
  <si>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</si>
  <si>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</si>
  <si>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</si>
  <si>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</si>
  <si>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</si>
  <si>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</si>
  <si>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</si>
  <si>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</si>
  <si>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</si>
  <si>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</si>
  <si>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</si>
  <si>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</si>
  <si>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</si>
  <si>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</si>
  <si>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</si>
  <si>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</si>
  <si>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</si>
  <si>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</si>
  <si>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</si>
  <si>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</si>
  <si>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</si>
  <si>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</si>
  <si>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</si>
  <si>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</si>
  <si>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</si>
  <si>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</si>
  <si>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</si>
  <si>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</si>
  <si>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</si>
  <si>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</si>
  <si>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</si>
  <si>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</si>
  <si>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</si>
  <si>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</si>
  <si>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</si>
  <si>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</si>
  <si>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Справка об исполнении консолидированного бюджета на 01.01.2024 года</t>
  </si>
  <si>
    <t>Исполнено на 01.01.2024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</si>
</sst>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topLeftCell="A94" zoomScale="80" zoomScaleNormal="80" zoomScaleSheetLayoutView="80" workbookViewId="0">
      <selection activeCell="A86" sqref="A86:XFD86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318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300</v>
      </c>
      <c r="D3" s="11" t="s">
        <v>319</v>
      </c>
      <c r="E3" s="12" t="s">
        <v>301</v>
      </c>
      <c r="F3" s="13"/>
    </row>
    <row r="4" spans="1:6" x14ac:dyDescent="0.3">
      <c r="A4" s="8" t="s">
        <v>5</v>
      </c>
      <c r="B4" s="14"/>
      <c r="C4" s="56">
        <f>SUM(C5:C15)</f>
        <v>313727.49999999994</v>
      </c>
      <c r="D4" s="56">
        <f>SUM(D5:D15)</f>
        <v>318108.2</v>
      </c>
      <c r="E4" s="57">
        <f t="shared" ref="E4:E44" si="0">D4/C4*100</f>
        <v>101.39633917970214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200211.5</v>
      </c>
      <c r="D5" s="18">
        <v>210861.1</v>
      </c>
      <c r="E5" s="57">
        <f t="shared" si="0"/>
        <v>105.31917497246661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30374.7</v>
      </c>
      <c r="D6" s="18">
        <v>31359.599999999999</v>
      </c>
      <c r="E6" s="57">
        <f t="shared" si="0"/>
        <v>103.24250116050528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40191.599999999999</v>
      </c>
      <c r="D7" s="20">
        <v>41895.599999999999</v>
      </c>
      <c r="E7" s="57">
        <f t="shared" si="0"/>
        <v>104.23969187591437</v>
      </c>
      <c r="F7" s="19"/>
    </row>
    <row r="8" spans="1:6" ht="25.5" customHeight="1" x14ac:dyDescent="0.3">
      <c r="A8" s="16" t="s">
        <v>10</v>
      </c>
      <c r="B8" s="17" t="s">
        <v>11</v>
      </c>
      <c r="C8" s="18">
        <v>-200</v>
      </c>
      <c r="D8" s="20">
        <v>-208.3</v>
      </c>
      <c r="E8" s="57">
        <f t="shared" si="0"/>
        <v>104.15</v>
      </c>
      <c r="F8" s="19"/>
    </row>
    <row r="9" spans="1:6" ht="21.75" customHeight="1" x14ac:dyDescent="0.3">
      <c r="A9" s="16" t="s">
        <v>12</v>
      </c>
      <c r="B9" s="17" t="s">
        <v>13</v>
      </c>
      <c r="C9" s="18">
        <v>361.1</v>
      </c>
      <c r="D9" s="18">
        <v>330.6</v>
      </c>
      <c r="E9" s="57">
        <f t="shared" si="0"/>
        <v>91.553586264192745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3600</v>
      </c>
      <c r="D10" s="18">
        <v>1842.3</v>
      </c>
      <c r="E10" s="57">
        <f t="shared" si="0"/>
        <v>51.175000000000004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5643.8</v>
      </c>
      <c r="D11" s="18">
        <v>5740.5</v>
      </c>
      <c r="E11" s="57">
        <f t="shared" si="0"/>
        <v>101.71338459902901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21871.1</v>
      </c>
      <c r="D12" s="18">
        <v>14242.4</v>
      </c>
      <c r="E12" s="57">
        <f t="shared" si="0"/>
        <v>65.119724202257771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6573.7</v>
      </c>
      <c r="D13" s="18">
        <v>6641.5</v>
      </c>
      <c r="E13" s="57">
        <f t="shared" si="0"/>
        <v>101.03138263078633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5100</v>
      </c>
      <c r="D14" s="18">
        <v>5402.9</v>
      </c>
      <c r="E14" s="57">
        <f t="shared" si="0"/>
        <v>105.93921568627451</v>
      </c>
      <c r="F14" s="19"/>
    </row>
    <row r="15" spans="1:6" hidden="1" x14ac:dyDescent="0.3">
      <c r="A15" s="16" t="s">
        <v>295</v>
      </c>
      <c r="B15" s="17" t="s">
        <v>296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SUM(C18:C52)</f>
        <v>35557.5</v>
      </c>
      <c r="D16" s="58">
        <f>SUM(D18:D52)</f>
        <v>34867.1</v>
      </c>
      <c r="E16" s="57">
        <f t="shared" si="0"/>
        <v>98.058356183646197</v>
      </c>
      <c r="F16" s="21"/>
    </row>
    <row r="17" spans="1:6" ht="37.5" hidden="1" x14ac:dyDescent="0.3">
      <c r="A17" s="16" t="s">
        <v>284</v>
      </c>
      <c r="B17" s="17" t="s">
        <v>283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9182.2000000000007</v>
      </c>
      <c r="D18" s="20">
        <v>8293</v>
      </c>
      <c r="E18" s="57">
        <f t="shared" si="0"/>
        <v>90.316046263422706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303</v>
      </c>
      <c r="C20" s="18">
        <v>399.3</v>
      </c>
      <c r="D20" s="20">
        <v>398.1</v>
      </c>
      <c r="E20" s="57">
        <f t="shared" si="0"/>
        <v>99.699474079639373</v>
      </c>
      <c r="F20" s="22"/>
    </row>
    <row r="21" spans="1:6" ht="37.5" x14ac:dyDescent="0.3">
      <c r="A21" s="16" t="s">
        <v>309</v>
      </c>
      <c r="B21" s="17" t="s">
        <v>207</v>
      </c>
      <c r="C21" s="18">
        <v>916.8</v>
      </c>
      <c r="D21" s="20">
        <v>915.5</v>
      </c>
      <c r="E21" s="57">
        <f t="shared" ref="E21:E27" si="1">D21/C21*100</f>
        <v>99.858202443280987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3602.2</v>
      </c>
      <c r="D22" s="20">
        <v>3628.5</v>
      </c>
      <c r="E22" s="57">
        <f t="shared" si="1"/>
        <v>100.73010937760259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251</v>
      </c>
      <c r="B24" s="17" t="s">
        <v>250</v>
      </c>
      <c r="C24" s="18">
        <v>904.3</v>
      </c>
      <c r="D24" s="18">
        <v>994</v>
      </c>
      <c r="E24" s="57">
        <f t="shared" si="1"/>
        <v>109.91927457702091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43.5</v>
      </c>
      <c r="D26" s="18">
        <v>43.5</v>
      </c>
      <c r="E26" s="57">
        <f t="shared" si="1"/>
        <v>100</v>
      </c>
      <c r="F26" s="22"/>
    </row>
    <row r="27" spans="1:6" hidden="1" x14ac:dyDescent="0.3">
      <c r="A27" s="16" t="s">
        <v>170</v>
      </c>
      <c r="B27" s="17" t="s">
        <v>171</v>
      </c>
      <c r="C27" s="23"/>
      <c r="D27" s="18"/>
      <c r="E27" s="57" t="e">
        <f t="shared" si="1"/>
        <v>#DIV/0!</v>
      </c>
      <c r="F27" s="22"/>
    </row>
    <row r="28" spans="1:6" x14ac:dyDescent="0.3">
      <c r="A28" s="16" t="s">
        <v>279</v>
      </c>
      <c r="B28" s="17" t="s">
        <v>253</v>
      </c>
      <c r="C28" s="23">
        <v>78</v>
      </c>
      <c r="D28" s="24">
        <v>78</v>
      </c>
      <c r="E28" s="57">
        <f t="shared" ref="E28:E29" si="2">D28/C28*100</f>
        <v>100</v>
      </c>
      <c r="F28" s="22"/>
    </row>
    <row r="29" spans="1:6" ht="27" customHeight="1" x14ac:dyDescent="0.3">
      <c r="A29" s="16" t="s">
        <v>280</v>
      </c>
      <c r="B29" s="17" t="s">
        <v>254</v>
      </c>
      <c r="C29" s="23">
        <v>-5.7</v>
      </c>
      <c r="D29" s="24">
        <v>-5.7</v>
      </c>
      <c r="E29" s="57">
        <f t="shared" si="2"/>
        <v>100</v>
      </c>
      <c r="F29" s="22"/>
    </row>
    <row r="30" spans="1:6" hidden="1" x14ac:dyDescent="0.3">
      <c r="A30" s="16" t="s">
        <v>240</v>
      </c>
      <c r="B30" s="17" t="s">
        <v>254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264</v>
      </c>
      <c r="B31" s="17" t="s">
        <v>294</v>
      </c>
      <c r="C31" s="18">
        <v>4399</v>
      </c>
      <c r="D31" s="18">
        <v>4135.8999999999996</v>
      </c>
      <c r="E31" s="57">
        <f t="shared" si="0"/>
        <v>94.019095248920209</v>
      </c>
      <c r="F31" s="22"/>
    </row>
    <row r="32" spans="1:6" x14ac:dyDescent="0.3">
      <c r="A32" s="16" t="s">
        <v>265</v>
      </c>
      <c r="B32" s="17" t="s">
        <v>293</v>
      </c>
      <c r="C32" s="18">
        <v>523.5</v>
      </c>
      <c r="D32" s="18">
        <v>462.3</v>
      </c>
      <c r="E32" s="57">
        <f t="shared" ref="E32" si="3">D32/C32*100</f>
        <v>88.309455587392549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507.4</v>
      </c>
      <c r="D33" s="18">
        <v>492</v>
      </c>
      <c r="E33" s="57">
        <f t="shared" si="0"/>
        <v>96.964919195900677</v>
      </c>
      <c r="F33" s="22"/>
    </row>
    <row r="34" spans="1:6" ht="21.75" customHeight="1" x14ac:dyDescent="0.3">
      <c r="A34" s="16" t="s">
        <v>267</v>
      </c>
      <c r="B34" s="17" t="s">
        <v>266</v>
      </c>
      <c r="C34" s="20">
        <v>7847.6</v>
      </c>
      <c r="D34" s="20">
        <v>7524.8</v>
      </c>
      <c r="E34" s="57">
        <f t="shared" si="0"/>
        <v>95.886640501554609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3.4</v>
      </c>
      <c r="E35" s="57">
        <f t="shared" si="0"/>
        <v>68</v>
      </c>
      <c r="F35" s="22"/>
    </row>
    <row r="36" spans="1:6" x14ac:dyDescent="0.3">
      <c r="A36" s="16" t="s">
        <v>268</v>
      </c>
      <c r="B36" s="17" t="s">
        <v>241</v>
      </c>
      <c r="C36" s="20">
        <v>944.5</v>
      </c>
      <c r="D36" s="18">
        <v>923.6</v>
      </c>
      <c r="E36" s="57">
        <f t="shared" si="0"/>
        <v>97.787188988883017</v>
      </c>
      <c r="F36" s="22"/>
    </row>
    <row r="37" spans="1:6" x14ac:dyDescent="0.3">
      <c r="A37" s="16" t="s">
        <v>269</v>
      </c>
      <c r="B37" s="17" t="s">
        <v>242</v>
      </c>
      <c r="C37" s="18">
        <v>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244</v>
      </c>
      <c r="B38" s="26" t="s">
        <v>243</v>
      </c>
      <c r="C38" s="18">
        <v>1683</v>
      </c>
      <c r="D38" s="18">
        <v>1670.2</v>
      </c>
      <c r="E38" s="57">
        <f t="shared" si="0"/>
        <v>99.239453357100416</v>
      </c>
      <c r="F38" s="22"/>
    </row>
    <row r="39" spans="1:6" x14ac:dyDescent="0.3">
      <c r="A39" s="25" t="s">
        <v>246</v>
      </c>
      <c r="B39" s="17" t="s">
        <v>245</v>
      </c>
      <c r="C39" s="18">
        <v>896.2</v>
      </c>
      <c r="D39" s="20">
        <v>732.7</v>
      </c>
      <c r="E39" s="57">
        <f t="shared" si="0"/>
        <v>81.756304396340113</v>
      </c>
      <c r="F39" s="22"/>
    </row>
    <row r="40" spans="1:6" x14ac:dyDescent="0.3">
      <c r="A40" s="16" t="s">
        <v>274</v>
      </c>
      <c r="B40" s="17" t="s">
        <v>273</v>
      </c>
      <c r="C40" s="18">
        <v>350</v>
      </c>
      <c r="D40" s="20">
        <v>383.6</v>
      </c>
      <c r="E40" s="57">
        <f t="shared" si="0"/>
        <v>109.60000000000001</v>
      </c>
      <c r="F40" s="22"/>
    </row>
    <row r="41" spans="1:6" ht="56.25" x14ac:dyDescent="0.3">
      <c r="A41" s="16" t="s">
        <v>307</v>
      </c>
      <c r="B41" s="17" t="s">
        <v>302</v>
      </c>
      <c r="C41" s="18">
        <v>762</v>
      </c>
      <c r="D41" s="24">
        <v>766.5</v>
      </c>
      <c r="E41" s="57">
        <f t="shared" si="0"/>
        <v>100.59055118110236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53</v>
      </c>
      <c r="B45" s="17" t="s">
        <v>310</v>
      </c>
      <c r="C45" s="18"/>
      <c r="D45" s="24">
        <v>-27.3</v>
      </c>
      <c r="E45" s="57"/>
      <c r="F45" s="22"/>
    </row>
    <row r="46" spans="1:6" hidden="1" x14ac:dyDescent="0.3">
      <c r="A46" s="16" t="s">
        <v>282</v>
      </c>
      <c r="B46" s="17" t="s">
        <v>281</v>
      </c>
      <c r="C46" s="18"/>
      <c r="D46" s="24"/>
      <c r="E46" s="57"/>
      <c r="F46" s="22"/>
    </row>
    <row r="47" spans="1:6" x14ac:dyDescent="0.3">
      <c r="A47" s="16" t="s">
        <v>259</v>
      </c>
      <c r="B47" s="17" t="s">
        <v>260</v>
      </c>
      <c r="C47" s="18">
        <v>450</v>
      </c>
      <c r="D47" s="24">
        <v>440.6</v>
      </c>
      <c r="E47" s="57">
        <f>D47/C47*100</f>
        <v>97.911111111111111</v>
      </c>
      <c r="F47" s="22"/>
    </row>
    <row r="48" spans="1:6" x14ac:dyDescent="0.3">
      <c r="A48" s="16" t="s">
        <v>271</v>
      </c>
      <c r="B48" s="17" t="s">
        <v>270</v>
      </c>
      <c r="C48" s="18">
        <v>1.7</v>
      </c>
      <c r="D48" s="24">
        <v>1.7</v>
      </c>
      <c r="E48" s="57">
        <f>D48/C48*100</f>
        <v>100</v>
      </c>
      <c r="F48" s="22"/>
    </row>
    <row r="49" spans="1:6" x14ac:dyDescent="0.3">
      <c r="A49" s="16" t="s">
        <v>297</v>
      </c>
      <c r="B49" s="17" t="s">
        <v>315</v>
      </c>
      <c r="C49" s="18">
        <v>440</v>
      </c>
      <c r="D49" s="24">
        <v>219.8</v>
      </c>
      <c r="E49" s="57">
        <f t="shared" ref="E49" si="4">D49/C49*100</f>
        <v>49.95454545454546</v>
      </c>
      <c r="F49" s="22"/>
    </row>
    <row r="50" spans="1:6" x14ac:dyDescent="0.3">
      <c r="A50" s="16" t="s">
        <v>298</v>
      </c>
      <c r="B50" s="17" t="s">
        <v>311</v>
      </c>
      <c r="C50" s="18"/>
      <c r="D50" s="24">
        <v>1140</v>
      </c>
      <c r="E50" s="57"/>
      <c r="F50" s="22"/>
    </row>
    <row r="51" spans="1:6" x14ac:dyDescent="0.3">
      <c r="A51" s="16" t="s">
        <v>299</v>
      </c>
      <c r="B51" s="17" t="s">
        <v>312</v>
      </c>
      <c r="C51" s="18">
        <v>1620</v>
      </c>
      <c r="D51" s="24">
        <v>1620</v>
      </c>
      <c r="E51" s="57">
        <f>D51/C51*100</f>
        <v>100</v>
      </c>
      <c r="F51" s="22"/>
    </row>
    <row r="52" spans="1:6" ht="48.75" customHeight="1" x14ac:dyDescent="0.3">
      <c r="A52" s="16" t="s">
        <v>313</v>
      </c>
      <c r="B52" s="17" t="s">
        <v>314</v>
      </c>
      <c r="C52" s="18"/>
      <c r="D52" s="24">
        <v>32.4</v>
      </c>
      <c r="E52" s="57"/>
      <c r="F52" s="22"/>
    </row>
    <row r="53" spans="1:6" x14ac:dyDescent="0.3">
      <c r="A53" s="27" t="s">
        <v>55</v>
      </c>
      <c r="B53" s="28"/>
      <c r="C53" s="59">
        <f>C16+C4</f>
        <v>349284.99999999994</v>
      </c>
      <c r="D53" s="59">
        <f>D16+D4</f>
        <v>352975.3</v>
      </c>
      <c r="E53" s="57">
        <f t="shared" ref="E53:E83" si="5">D53/C53*100</f>
        <v>101.05652976795454</v>
      </c>
      <c r="F53" s="29"/>
    </row>
    <row r="54" spans="1:6" x14ac:dyDescent="0.3">
      <c r="A54" s="16" t="s">
        <v>292</v>
      </c>
      <c r="B54" s="17" t="s">
        <v>222</v>
      </c>
      <c r="C54" s="18">
        <v>115133.9</v>
      </c>
      <c r="D54" s="18">
        <v>115133.9</v>
      </c>
      <c r="E54" s="57">
        <f t="shared" si="5"/>
        <v>100</v>
      </c>
      <c r="F54" s="19"/>
    </row>
    <row r="55" spans="1:6" x14ac:dyDescent="0.3">
      <c r="A55" s="16" t="s">
        <v>58</v>
      </c>
      <c r="B55" s="17" t="s">
        <v>223</v>
      </c>
      <c r="C55" s="18">
        <v>90442.3</v>
      </c>
      <c r="D55" s="18">
        <v>90442.3</v>
      </c>
      <c r="E55" s="57">
        <f t="shared" si="5"/>
        <v>100</v>
      </c>
      <c r="F55" s="19"/>
    </row>
    <row r="56" spans="1:6" hidden="1" x14ac:dyDescent="0.3">
      <c r="A56" s="16"/>
      <c r="B56" s="17"/>
      <c r="C56" s="18"/>
      <c r="D56" s="18"/>
      <c r="E56" s="57" t="e">
        <f t="shared" si="5"/>
        <v>#DIV/0!</v>
      </c>
      <c r="F56" s="19"/>
    </row>
    <row r="57" spans="1:6" x14ac:dyDescent="0.3">
      <c r="A57" s="16" t="s">
        <v>230</v>
      </c>
      <c r="B57" s="17" t="s">
        <v>231</v>
      </c>
      <c r="C57" s="18">
        <v>49683</v>
      </c>
      <c r="D57" s="18">
        <v>49674.5</v>
      </c>
      <c r="E57" s="57">
        <f t="shared" ref="E57:E66" si="6">D57/C57*100</f>
        <v>99.982891532314881</v>
      </c>
      <c r="F57" s="19"/>
    </row>
    <row r="58" spans="1:6" ht="37.5" hidden="1" x14ac:dyDescent="0.3">
      <c r="A58" s="16" t="s">
        <v>248</v>
      </c>
      <c r="B58" s="17" t="s">
        <v>247</v>
      </c>
      <c r="C58" s="18"/>
      <c r="D58" s="18"/>
      <c r="E58" s="57" t="e">
        <f t="shared" si="6"/>
        <v>#DIV/0!</v>
      </c>
      <c r="F58" s="19"/>
    </row>
    <row r="59" spans="1:6" hidden="1" x14ac:dyDescent="0.3">
      <c r="A59" s="16" t="s">
        <v>258</v>
      </c>
      <c r="B59" s="17" t="s">
        <v>257</v>
      </c>
      <c r="C59" s="18"/>
      <c r="D59" s="18"/>
      <c r="E59" s="57" t="e">
        <f t="shared" ref="E59:E60" si="7">D59/C59*100</f>
        <v>#DIV/0!</v>
      </c>
      <c r="F59" s="19"/>
    </row>
    <row r="60" spans="1:6" ht="37.5" x14ac:dyDescent="0.3">
      <c r="A60" s="16" t="s">
        <v>261</v>
      </c>
      <c r="B60" s="17" t="s">
        <v>262</v>
      </c>
      <c r="C60" s="18">
        <v>16423.7</v>
      </c>
      <c r="D60" s="18">
        <v>16423</v>
      </c>
      <c r="E60" s="57">
        <f t="shared" si="7"/>
        <v>99.995737866619578</v>
      </c>
      <c r="F60" s="19"/>
    </row>
    <row r="61" spans="1:6" ht="37.5" hidden="1" x14ac:dyDescent="0.3">
      <c r="A61" s="16" t="s">
        <v>255</v>
      </c>
      <c r="B61" s="17" t="s">
        <v>256</v>
      </c>
      <c r="C61" s="18"/>
      <c r="D61" s="18"/>
      <c r="E61" s="57" t="e">
        <f t="shared" si="6"/>
        <v>#DIV/0!</v>
      </c>
      <c r="F61" s="19"/>
    </row>
    <row r="62" spans="1:6" ht="37.5" x14ac:dyDescent="0.3">
      <c r="A62" s="16" t="s">
        <v>249</v>
      </c>
      <c r="B62" s="17" t="s">
        <v>291</v>
      </c>
      <c r="C62" s="18">
        <v>1981.5</v>
      </c>
      <c r="D62" s="18">
        <v>1981.5</v>
      </c>
      <c r="E62" s="57">
        <f t="shared" ref="E62:E64" si="8">D62/C62*100</f>
        <v>100</v>
      </c>
      <c r="F62" s="19"/>
    </row>
    <row r="63" spans="1:6" ht="37.5" hidden="1" x14ac:dyDescent="0.3">
      <c r="A63" s="16" t="s">
        <v>209</v>
      </c>
      <c r="B63" s="17" t="s">
        <v>211</v>
      </c>
      <c r="C63" s="18"/>
      <c r="D63" s="18"/>
      <c r="E63" s="57" t="e">
        <f t="shared" si="8"/>
        <v>#DIV/0!</v>
      </c>
      <c r="F63" s="19"/>
    </row>
    <row r="64" spans="1:6" ht="19.5" customHeight="1" x14ac:dyDescent="0.3">
      <c r="A64" s="16" t="s">
        <v>208</v>
      </c>
      <c r="B64" s="17" t="s">
        <v>212</v>
      </c>
      <c r="C64" s="18">
        <v>1203.9000000000001</v>
      </c>
      <c r="D64" s="18">
        <v>1203.9000000000001</v>
      </c>
      <c r="E64" s="57">
        <f t="shared" si="8"/>
        <v>100</v>
      </c>
      <c r="F64" s="19"/>
    </row>
    <row r="65" spans="1:6" x14ac:dyDescent="0.3">
      <c r="A65" s="16" t="s">
        <v>210</v>
      </c>
      <c r="B65" s="17" t="s">
        <v>213</v>
      </c>
      <c r="C65" s="18">
        <v>136.69999999999999</v>
      </c>
      <c r="D65" s="18">
        <v>136.69999999999999</v>
      </c>
      <c r="E65" s="57">
        <f t="shared" si="6"/>
        <v>100</v>
      </c>
      <c r="F65" s="19"/>
    </row>
    <row r="66" spans="1:6" x14ac:dyDescent="0.3">
      <c r="A66" s="16" t="s">
        <v>217</v>
      </c>
      <c r="B66" s="17" t="s">
        <v>218</v>
      </c>
      <c r="C66" s="18">
        <v>17499.8</v>
      </c>
      <c r="D66" s="18">
        <v>17499.8</v>
      </c>
      <c r="E66" s="57">
        <f t="shared" si="6"/>
        <v>100</v>
      </c>
      <c r="F66" s="19"/>
    </row>
    <row r="67" spans="1:6" hidden="1" x14ac:dyDescent="0.3">
      <c r="A67" s="16" t="s">
        <v>165</v>
      </c>
      <c r="B67" s="17" t="s">
        <v>219</v>
      </c>
      <c r="C67" s="18"/>
      <c r="D67" s="18"/>
      <c r="E67" s="57">
        <v>0</v>
      </c>
      <c r="F67" s="19"/>
    </row>
    <row r="68" spans="1:6" hidden="1" x14ac:dyDescent="0.3">
      <c r="A68" s="16" t="s">
        <v>206</v>
      </c>
      <c r="B68" s="17" t="s">
        <v>276</v>
      </c>
      <c r="C68" s="18"/>
      <c r="D68" s="18"/>
      <c r="E68" s="57" t="e">
        <f t="shared" si="5"/>
        <v>#DIV/0!</v>
      </c>
      <c r="F68" s="19"/>
    </row>
    <row r="69" spans="1:6" hidden="1" x14ac:dyDescent="0.3">
      <c r="A69" s="16" t="s">
        <v>167</v>
      </c>
      <c r="B69" s="17" t="s">
        <v>275</v>
      </c>
      <c r="C69" s="18"/>
      <c r="D69" s="23"/>
      <c r="E69" s="57" t="e">
        <f t="shared" si="5"/>
        <v>#DIV/0!</v>
      </c>
      <c r="F69" s="19"/>
    </row>
    <row r="70" spans="1:6" x14ac:dyDescent="0.3">
      <c r="A70" s="16" t="s">
        <v>277</v>
      </c>
      <c r="B70" s="17" t="s">
        <v>278</v>
      </c>
      <c r="C70" s="18">
        <v>147640.5</v>
      </c>
      <c r="D70" s="23">
        <v>146323.4</v>
      </c>
      <c r="E70" s="57">
        <f t="shared" si="5"/>
        <v>99.107900609927498</v>
      </c>
      <c r="F70" s="19"/>
    </row>
    <row r="71" spans="1:6" x14ac:dyDescent="0.3">
      <c r="A71" s="16" t="s">
        <v>290</v>
      </c>
      <c r="B71" s="17" t="s">
        <v>220</v>
      </c>
      <c r="C71" s="18">
        <v>643741.69999999995</v>
      </c>
      <c r="D71" s="23">
        <v>634325.19999999995</v>
      </c>
      <c r="E71" s="57">
        <f t="shared" si="5"/>
        <v>98.537223858575572</v>
      </c>
      <c r="F71" s="19"/>
    </row>
    <row r="72" spans="1:6" ht="23.25" hidden="1" customHeight="1" x14ac:dyDescent="0.3">
      <c r="A72" s="16" t="s">
        <v>62</v>
      </c>
      <c r="B72" s="17" t="s">
        <v>214</v>
      </c>
      <c r="C72" s="18"/>
      <c r="D72" s="20"/>
      <c r="E72" s="57" t="e">
        <f t="shared" si="5"/>
        <v>#DIV/0!</v>
      </c>
      <c r="F72" s="19"/>
    </row>
    <row r="73" spans="1:6" x14ac:dyDescent="0.3">
      <c r="A73" s="16" t="s">
        <v>64</v>
      </c>
      <c r="B73" s="17" t="s">
        <v>221</v>
      </c>
      <c r="C73" s="18">
        <v>271366.09999999998</v>
      </c>
      <c r="D73" s="18">
        <v>271341.40000000002</v>
      </c>
      <c r="E73" s="57">
        <f t="shared" si="5"/>
        <v>99.990897905081013</v>
      </c>
      <c r="F73" s="19"/>
    </row>
    <row r="74" spans="1:6" ht="40.5" customHeight="1" x14ac:dyDescent="0.3">
      <c r="A74" s="16" t="s">
        <v>289</v>
      </c>
      <c r="B74" s="17" t="s">
        <v>215</v>
      </c>
      <c r="C74" s="18">
        <v>3821.3</v>
      </c>
      <c r="D74" s="18">
        <v>3821.3</v>
      </c>
      <c r="E74" s="57">
        <f t="shared" si="5"/>
        <v>100</v>
      </c>
      <c r="F74" s="19"/>
    </row>
    <row r="75" spans="1:6" s="32" customFormat="1" ht="37.5" x14ac:dyDescent="0.3">
      <c r="A75" s="30" t="s">
        <v>66</v>
      </c>
      <c r="B75" s="31" t="s">
        <v>216</v>
      </c>
      <c r="C75" s="23">
        <v>7.9</v>
      </c>
      <c r="D75" s="23">
        <v>7.9</v>
      </c>
      <c r="E75" s="57">
        <f t="shared" ref="E75" si="9">D75/C75*100</f>
        <v>100</v>
      </c>
      <c r="F75" s="19"/>
    </row>
    <row r="76" spans="1:6" s="32" customFormat="1" hidden="1" x14ac:dyDescent="0.3">
      <c r="A76" s="30" t="s">
        <v>252</v>
      </c>
      <c r="B76" s="31" t="s">
        <v>263</v>
      </c>
      <c r="C76" s="23"/>
      <c r="D76" s="23"/>
      <c r="E76" s="57" t="e">
        <f t="shared" si="5"/>
        <v>#DIV/0!</v>
      </c>
      <c r="F76" s="19"/>
    </row>
    <row r="77" spans="1:6" x14ac:dyDescent="0.3">
      <c r="A77" s="16" t="s">
        <v>68</v>
      </c>
      <c r="B77" s="17" t="s">
        <v>288</v>
      </c>
      <c r="C77" s="23">
        <v>928539.6</v>
      </c>
      <c r="D77" s="18">
        <v>928539.6</v>
      </c>
      <c r="E77" s="57">
        <f t="shared" si="5"/>
        <v>100</v>
      </c>
      <c r="F77" s="19"/>
    </row>
    <row r="78" spans="1:6" ht="41.25" customHeight="1" x14ac:dyDescent="0.3">
      <c r="A78" s="16" t="s">
        <v>305</v>
      </c>
      <c r="B78" s="17" t="s">
        <v>304</v>
      </c>
      <c r="C78" s="23">
        <v>5043.5</v>
      </c>
      <c r="D78" s="18">
        <v>5043.3</v>
      </c>
      <c r="E78" s="57">
        <f t="shared" si="5"/>
        <v>99.996034499851291</v>
      </c>
      <c r="F78" s="19"/>
    </row>
    <row r="79" spans="1:6" ht="41.25" hidden="1" customHeight="1" x14ac:dyDescent="0.3">
      <c r="A79" s="16" t="s">
        <v>305</v>
      </c>
      <c r="B79" s="17" t="s">
        <v>304</v>
      </c>
      <c r="C79" s="23"/>
      <c r="D79" s="18"/>
      <c r="E79" s="57" t="e">
        <f t="shared" ref="E79" si="10">D79/C79*100</f>
        <v>#DIV/0!</v>
      </c>
      <c r="F79" s="19"/>
    </row>
    <row r="80" spans="1:6" hidden="1" x14ac:dyDescent="0.3">
      <c r="A80" s="16" t="s">
        <v>225</v>
      </c>
      <c r="B80" s="17" t="s">
        <v>224</v>
      </c>
      <c r="C80" s="23"/>
      <c r="D80" s="18"/>
      <c r="E80" s="57" t="e">
        <f t="shared" si="5"/>
        <v>#DIV/0!</v>
      </c>
      <c r="F80" s="19"/>
    </row>
    <row r="81" spans="1:6" hidden="1" x14ac:dyDescent="0.3">
      <c r="A81" s="16" t="s">
        <v>232</v>
      </c>
      <c r="B81" s="17" t="s">
        <v>233</v>
      </c>
      <c r="C81" s="23"/>
      <c r="D81" s="18"/>
      <c r="E81" s="57" t="e">
        <f t="shared" si="5"/>
        <v>#DIV/0!</v>
      </c>
      <c r="F81" s="19"/>
    </row>
    <row r="82" spans="1:6" ht="37.5" x14ac:dyDescent="0.3">
      <c r="A82" s="33" t="s">
        <v>287</v>
      </c>
      <c r="B82" s="17" t="s">
        <v>306</v>
      </c>
      <c r="C82" s="23">
        <v>31863.7</v>
      </c>
      <c r="D82" s="18">
        <v>31779.599999999999</v>
      </c>
      <c r="E82" s="57">
        <f t="shared" si="5"/>
        <v>99.736063294595411</v>
      </c>
      <c r="F82" s="19"/>
    </row>
    <row r="83" spans="1:6" x14ac:dyDescent="0.3">
      <c r="A83" s="16" t="s">
        <v>232</v>
      </c>
      <c r="B83" s="17" t="s">
        <v>233</v>
      </c>
      <c r="C83" s="23">
        <v>2517</v>
      </c>
      <c r="D83" s="18">
        <v>2517</v>
      </c>
      <c r="E83" s="57">
        <f t="shared" si="5"/>
        <v>100</v>
      </c>
      <c r="F83" s="19"/>
    </row>
    <row r="84" spans="1:6" x14ac:dyDescent="0.3">
      <c r="A84" s="27" t="s">
        <v>72</v>
      </c>
      <c r="B84" s="34" t="s">
        <v>73</v>
      </c>
      <c r="C84" s="58">
        <f>SUM(C54:C83)</f>
        <v>2327046.1</v>
      </c>
      <c r="D84" s="58">
        <f>SUM(D54:D83)</f>
        <v>2316194.2999999998</v>
      </c>
      <c r="E84" s="57">
        <f>D84/C84*100</f>
        <v>99.533666307685081</v>
      </c>
      <c r="F84" s="35"/>
    </row>
    <row r="85" spans="1:6" x14ac:dyDescent="0.3">
      <c r="A85" s="27" t="s">
        <v>74</v>
      </c>
      <c r="B85" s="17" t="s">
        <v>272</v>
      </c>
      <c r="C85" s="23">
        <v>3541.3</v>
      </c>
      <c r="D85" s="23">
        <v>6998.1</v>
      </c>
      <c r="E85" s="57">
        <f>D85/C85*100</f>
        <v>197.61387061248695</v>
      </c>
      <c r="F85" s="35"/>
    </row>
    <row r="86" spans="1:6" ht="56.25" hidden="1" x14ac:dyDescent="0.3">
      <c r="A86" s="64" t="s">
        <v>317</v>
      </c>
      <c r="B86" s="26" t="s">
        <v>316</v>
      </c>
      <c r="C86" s="23"/>
      <c r="D86" s="23"/>
      <c r="E86" s="57"/>
      <c r="F86" s="35"/>
    </row>
    <row r="87" spans="1:6" ht="37.5" x14ac:dyDescent="0.3">
      <c r="A87" s="36" t="s">
        <v>76</v>
      </c>
      <c r="B87" s="34" t="s">
        <v>77</v>
      </c>
      <c r="C87" s="23"/>
      <c r="D87" s="18">
        <v>-17.8</v>
      </c>
      <c r="E87" s="57"/>
      <c r="F87" s="35"/>
    </row>
    <row r="88" spans="1:6" x14ac:dyDescent="0.3">
      <c r="A88" s="27" t="s">
        <v>78</v>
      </c>
      <c r="B88" s="34"/>
      <c r="C88" s="56">
        <f>C53+C84+C85+C87</f>
        <v>2679872.4</v>
      </c>
      <c r="D88" s="56">
        <f>D53+D84+D85+D87+D86</f>
        <v>2676149.9</v>
      </c>
      <c r="E88" s="57">
        <f>D88/C88*100</f>
        <v>99.861094132690795</v>
      </c>
      <c r="F88" s="35"/>
    </row>
    <row r="89" spans="1:6" x14ac:dyDescent="0.25">
      <c r="A89" s="67" t="s">
        <v>162</v>
      </c>
      <c r="B89" s="68"/>
      <c r="C89" s="68"/>
      <c r="D89" s="68"/>
      <c r="E89" s="69"/>
    </row>
    <row r="90" spans="1:6" x14ac:dyDescent="0.25">
      <c r="A90" s="41" t="s">
        <v>79</v>
      </c>
      <c r="B90" s="51" t="s">
        <v>121</v>
      </c>
      <c r="C90" s="40">
        <f>SUM(C91:C98)</f>
        <v>285004.19999999995</v>
      </c>
      <c r="D90" s="40">
        <f>SUM(D91:D98)</f>
        <v>280971.89999999997</v>
      </c>
      <c r="E90" s="44">
        <f>IF(C90=0," ",D90/C90*100)</f>
        <v>98.585178744734293</v>
      </c>
    </row>
    <row r="91" spans="1:6" x14ac:dyDescent="0.25">
      <c r="A91" s="45" t="s">
        <v>80</v>
      </c>
      <c r="B91" s="42" t="s">
        <v>122</v>
      </c>
      <c r="C91" s="46">
        <v>23497.9</v>
      </c>
      <c r="D91" s="46">
        <v>23333.5</v>
      </c>
      <c r="E91" s="48">
        <f>IF(C91=0," ",D91/C91*100)</f>
        <v>99.300363011162702</v>
      </c>
    </row>
    <row r="92" spans="1:6" x14ac:dyDescent="0.25">
      <c r="A92" s="45" t="s">
        <v>81</v>
      </c>
      <c r="B92" s="42" t="s">
        <v>123</v>
      </c>
      <c r="C92" s="46">
        <v>6800.6</v>
      </c>
      <c r="D92" s="46">
        <v>6800.6</v>
      </c>
      <c r="E92" s="48">
        <f>IF(C92=0," ",D92/C92*100)</f>
        <v>100</v>
      </c>
    </row>
    <row r="93" spans="1:6" ht="40.5" customHeight="1" x14ac:dyDescent="0.25">
      <c r="A93" s="45" t="s">
        <v>82</v>
      </c>
      <c r="B93" s="42" t="s">
        <v>124</v>
      </c>
      <c r="C93" s="46">
        <v>197350.1</v>
      </c>
      <c r="D93" s="50">
        <v>194663.3</v>
      </c>
      <c r="E93" s="48">
        <f>IF(C93=0," ",D93/C93*100)</f>
        <v>98.638561622213501</v>
      </c>
    </row>
    <row r="94" spans="1:6" x14ac:dyDescent="0.25">
      <c r="A94" s="45" t="s">
        <v>83</v>
      </c>
      <c r="B94" s="42" t="s">
        <v>125</v>
      </c>
      <c r="C94" s="46">
        <v>7.9</v>
      </c>
      <c r="D94" s="46">
        <v>7.9</v>
      </c>
      <c r="E94" s="48">
        <f>IF(C94=0," ",D94/C94*100)</f>
        <v>100</v>
      </c>
    </row>
    <row r="95" spans="1:6" x14ac:dyDescent="0.25">
      <c r="A95" s="45" t="s">
        <v>84</v>
      </c>
      <c r="B95" s="42" t="s">
        <v>126</v>
      </c>
      <c r="C95" s="46">
        <v>30636.799999999999</v>
      </c>
      <c r="D95" s="46">
        <v>30503</v>
      </c>
      <c r="E95" s="48">
        <f t="shared" ref="E95:E140" si="11">IF(C95=0," ",D95/C95*100)</f>
        <v>99.563270315437649</v>
      </c>
    </row>
    <row r="96" spans="1:6" x14ac:dyDescent="0.25">
      <c r="A96" s="45" t="s">
        <v>85</v>
      </c>
      <c r="B96" s="42" t="s">
        <v>127</v>
      </c>
      <c r="C96" s="46">
        <v>1928.4</v>
      </c>
      <c r="D96" s="46">
        <v>1928.4</v>
      </c>
      <c r="E96" s="48">
        <f t="shared" si="11"/>
        <v>100</v>
      </c>
    </row>
    <row r="97" spans="1:5" x14ac:dyDescent="0.25">
      <c r="A97" s="45" t="s">
        <v>86</v>
      </c>
      <c r="B97" s="42" t="s">
        <v>128</v>
      </c>
      <c r="C97" s="46">
        <v>188</v>
      </c>
      <c r="D97" s="46"/>
      <c r="E97" s="48">
        <f t="shared" si="11"/>
        <v>0</v>
      </c>
    </row>
    <row r="98" spans="1:5" x14ac:dyDescent="0.25">
      <c r="A98" s="45" t="s">
        <v>87</v>
      </c>
      <c r="B98" s="42" t="s">
        <v>129</v>
      </c>
      <c r="C98" s="46">
        <v>24594.5</v>
      </c>
      <c r="D98" s="50">
        <v>23735.200000000001</v>
      </c>
      <c r="E98" s="48">
        <f t="shared" si="11"/>
        <v>96.506129419179089</v>
      </c>
    </row>
    <row r="99" spans="1:5" s="60" customFormat="1" x14ac:dyDescent="0.25">
      <c r="A99" s="41" t="s">
        <v>190</v>
      </c>
      <c r="B99" s="51" t="s">
        <v>191</v>
      </c>
      <c r="C99" s="40">
        <f>C100</f>
        <v>3821.3</v>
      </c>
      <c r="D99" s="40">
        <f>D100</f>
        <v>3821.3</v>
      </c>
      <c r="E99" s="44">
        <f t="shared" si="11"/>
        <v>100</v>
      </c>
    </row>
    <row r="100" spans="1:5" x14ac:dyDescent="0.25">
      <c r="A100" s="45" t="s">
        <v>192</v>
      </c>
      <c r="B100" s="42" t="s">
        <v>193</v>
      </c>
      <c r="C100" s="46">
        <v>3821.3</v>
      </c>
      <c r="D100" s="50">
        <v>3821.3</v>
      </c>
      <c r="E100" s="48">
        <f t="shared" si="11"/>
        <v>100</v>
      </c>
    </row>
    <row r="101" spans="1:5" x14ac:dyDescent="0.25">
      <c r="A101" s="41" t="s">
        <v>88</v>
      </c>
      <c r="B101" s="51" t="s">
        <v>130</v>
      </c>
      <c r="C101" s="40">
        <f>SUM(C102:C104)</f>
        <v>25915.999999999996</v>
      </c>
      <c r="D101" s="40">
        <f>SUM(D102:D104)</f>
        <v>25382.5</v>
      </c>
      <c r="E101" s="44">
        <f t="shared" si="11"/>
        <v>97.941426146010201</v>
      </c>
    </row>
    <row r="102" spans="1:5" x14ac:dyDescent="0.25">
      <c r="A102" s="45" t="s">
        <v>89</v>
      </c>
      <c r="B102" s="42" t="s">
        <v>131</v>
      </c>
      <c r="C102" s="46">
        <v>499.6</v>
      </c>
      <c r="D102" s="46">
        <v>376.8</v>
      </c>
      <c r="E102" s="48">
        <f t="shared" si="11"/>
        <v>75.420336269015209</v>
      </c>
    </row>
    <row r="103" spans="1:5" x14ac:dyDescent="0.25">
      <c r="A103" s="45" t="s">
        <v>194</v>
      </c>
      <c r="B103" s="42" t="s">
        <v>195</v>
      </c>
      <c r="C103" s="46">
        <v>24864.799999999999</v>
      </c>
      <c r="D103" s="46">
        <v>24507.3</v>
      </c>
      <c r="E103" s="48">
        <f t="shared" si="11"/>
        <v>98.562224510150898</v>
      </c>
    </row>
    <row r="104" spans="1:5" x14ac:dyDescent="0.25">
      <c r="A104" s="45" t="s">
        <v>90</v>
      </c>
      <c r="B104" s="42" t="s">
        <v>132</v>
      </c>
      <c r="C104" s="46">
        <v>551.6</v>
      </c>
      <c r="D104" s="46">
        <v>498.4</v>
      </c>
      <c r="E104" s="44">
        <f t="shared" si="11"/>
        <v>90.355329949238566</v>
      </c>
    </row>
    <row r="105" spans="1:5" x14ac:dyDescent="0.25">
      <c r="A105" s="41" t="s">
        <v>91</v>
      </c>
      <c r="B105" s="51" t="s">
        <v>133</v>
      </c>
      <c r="C105" s="40">
        <f>C110+C107+C112+C106+C111+C108+C109</f>
        <v>313405.90000000002</v>
      </c>
      <c r="D105" s="40">
        <f>D110+D107+D112+D106+D111+D108+D109</f>
        <v>301412</v>
      </c>
      <c r="E105" s="44">
        <f t="shared" si="11"/>
        <v>96.173045880757186</v>
      </c>
    </row>
    <row r="106" spans="1:5" x14ac:dyDescent="0.25">
      <c r="A106" s="45" t="s">
        <v>197</v>
      </c>
      <c r="B106" s="42" t="s">
        <v>196</v>
      </c>
      <c r="C106" s="46">
        <v>373.6</v>
      </c>
      <c r="D106" s="46">
        <v>349.2</v>
      </c>
      <c r="E106" s="48">
        <f t="shared" si="11"/>
        <v>93.468950749464668</v>
      </c>
    </row>
    <row r="107" spans="1:5" x14ac:dyDescent="0.25">
      <c r="A107" s="45" t="s">
        <v>92</v>
      </c>
      <c r="B107" s="42" t="s">
        <v>134</v>
      </c>
      <c r="C107" s="46">
        <v>33.5</v>
      </c>
      <c r="D107" s="46">
        <v>33.5</v>
      </c>
      <c r="E107" s="48">
        <f t="shared" si="11"/>
        <v>100</v>
      </c>
    </row>
    <row r="108" spans="1:5" hidden="1" x14ac:dyDescent="0.25">
      <c r="A108" s="45" t="s">
        <v>234</v>
      </c>
      <c r="B108" s="42" t="s">
        <v>236</v>
      </c>
      <c r="C108" s="46"/>
      <c r="D108" s="46">
        <v>0</v>
      </c>
      <c r="E108" s="48" t="str">
        <f t="shared" si="11"/>
        <v xml:space="preserve"> </v>
      </c>
    </row>
    <row r="109" spans="1:5" x14ac:dyDescent="0.25">
      <c r="A109" s="45" t="s">
        <v>235</v>
      </c>
      <c r="B109" s="42" t="s">
        <v>237</v>
      </c>
      <c r="C109" s="46">
        <v>200</v>
      </c>
      <c r="D109" s="46">
        <v>200</v>
      </c>
      <c r="E109" s="48">
        <f t="shared" si="11"/>
        <v>100</v>
      </c>
    </row>
    <row r="110" spans="1:5" x14ac:dyDescent="0.25">
      <c r="A110" s="45" t="s">
        <v>93</v>
      </c>
      <c r="B110" s="42" t="s">
        <v>135</v>
      </c>
      <c r="C110" s="46">
        <v>2121.1999999999998</v>
      </c>
      <c r="D110" s="50">
        <v>1618.7</v>
      </c>
      <c r="E110" s="48">
        <f t="shared" si="11"/>
        <v>76.310578917593816</v>
      </c>
    </row>
    <row r="111" spans="1:5" x14ac:dyDescent="0.25">
      <c r="A111" s="45" t="s">
        <v>199</v>
      </c>
      <c r="B111" s="42" t="s">
        <v>198</v>
      </c>
      <c r="C111" s="46">
        <v>309275.40000000002</v>
      </c>
      <c r="D111" s="50">
        <v>297911.8</v>
      </c>
      <c r="E111" s="48">
        <f t="shared" si="11"/>
        <v>96.325734280838361</v>
      </c>
    </row>
    <row r="112" spans="1:5" x14ac:dyDescent="0.25">
      <c r="A112" s="45" t="s">
        <v>94</v>
      </c>
      <c r="B112" s="42" t="s">
        <v>136</v>
      </c>
      <c r="C112" s="46">
        <v>1402.2</v>
      </c>
      <c r="D112" s="46">
        <v>1298.8</v>
      </c>
      <c r="E112" s="48">
        <f t="shared" si="11"/>
        <v>92.625873627157318</v>
      </c>
    </row>
    <row r="113" spans="1:5" x14ac:dyDescent="0.25">
      <c r="A113" s="41" t="s">
        <v>95</v>
      </c>
      <c r="B113" s="51" t="s">
        <v>137</v>
      </c>
      <c r="C113" s="40">
        <f>C115+C116+C117+C114</f>
        <v>202178.40000000002</v>
      </c>
      <c r="D113" s="40">
        <f>D115+D116+D117+D114</f>
        <v>199577</v>
      </c>
      <c r="E113" s="44">
        <f t="shared" si="11"/>
        <v>98.713314577620551</v>
      </c>
    </row>
    <row r="114" spans="1:5" x14ac:dyDescent="0.25">
      <c r="A114" s="45" t="s">
        <v>200</v>
      </c>
      <c r="B114" s="42" t="s">
        <v>201</v>
      </c>
      <c r="C114" s="46">
        <v>1547.7</v>
      </c>
      <c r="D114" s="46">
        <v>1533.8</v>
      </c>
      <c r="E114" s="48">
        <f t="shared" si="11"/>
        <v>99.101893131743864</v>
      </c>
    </row>
    <row r="115" spans="1:5" x14ac:dyDescent="0.25">
      <c r="A115" s="45" t="s">
        <v>96</v>
      </c>
      <c r="B115" s="42" t="s">
        <v>138</v>
      </c>
      <c r="C115" s="46">
        <v>35793.599999999999</v>
      </c>
      <c r="D115" s="46">
        <v>35580.800000000003</v>
      </c>
      <c r="E115" s="48">
        <f t="shared" si="11"/>
        <v>99.40548030932905</v>
      </c>
    </row>
    <row r="116" spans="1:5" x14ac:dyDescent="0.25">
      <c r="A116" s="45" t="s">
        <v>97</v>
      </c>
      <c r="B116" s="42" t="s">
        <v>139</v>
      </c>
      <c r="C116" s="46">
        <v>126301.8</v>
      </c>
      <c r="D116" s="46">
        <v>124915.6</v>
      </c>
      <c r="E116" s="48">
        <f t="shared" si="11"/>
        <v>98.902470115231935</v>
      </c>
    </row>
    <row r="117" spans="1:5" x14ac:dyDescent="0.25">
      <c r="A117" s="45" t="s">
        <v>202</v>
      </c>
      <c r="B117" s="42" t="s">
        <v>203</v>
      </c>
      <c r="C117" s="46">
        <v>38535.300000000003</v>
      </c>
      <c r="D117" s="46">
        <v>37546.800000000003</v>
      </c>
      <c r="E117" s="48">
        <f t="shared" si="11"/>
        <v>97.434819503156845</v>
      </c>
    </row>
    <row r="118" spans="1:5" x14ac:dyDescent="0.25">
      <c r="A118" s="41" t="s">
        <v>226</v>
      </c>
      <c r="B118" s="51" t="s">
        <v>228</v>
      </c>
      <c r="C118" s="40">
        <f>C119</f>
        <v>35410.1</v>
      </c>
      <c r="D118" s="40">
        <f>D119</f>
        <v>35325.599999999999</v>
      </c>
      <c r="E118" s="48">
        <f t="shared" si="11"/>
        <v>99.761367519436547</v>
      </c>
    </row>
    <row r="119" spans="1:5" x14ac:dyDescent="0.25">
      <c r="A119" s="45" t="s">
        <v>227</v>
      </c>
      <c r="B119" s="42" t="s">
        <v>229</v>
      </c>
      <c r="C119" s="46">
        <v>35410.1</v>
      </c>
      <c r="D119" s="46">
        <v>35325.599999999999</v>
      </c>
      <c r="E119" s="48">
        <f t="shared" si="11"/>
        <v>99.761367519436547</v>
      </c>
    </row>
    <row r="120" spans="1:5" x14ac:dyDescent="0.25">
      <c r="A120" s="41" t="s">
        <v>98</v>
      </c>
      <c r="B120" s="51" t="s">
        <v>140</v>
      </c>
      <c r="C120" s="40">
        <f>C121+C122+C123+C125+C126+C124</f>
        <v>1519356.6</v>
      </c>
      <c r="D120" s="40">
        <f>D121+D122+D123+D125+D126+D124</f>
        <v>1509559.4999999998</v>
      </c>
      <c r="E120" s="44">
        <f t="shared" si="11"/>
        <v>99.355181002274236</v>
      </c>
    </row>
    <row r="121" spans="1:5" x14ac:dyDescent="0.25">
      <c r="A121" s="45" t="s">
        <v>99</v>
      </c>
      <c r="B121" s="42" t="s">
        <v>141</v>
      </c>
      <c r="C121" s="46">
        <v>437074.5</v>
      </c>
      <c r="D121" s="50">
        <v>435279.5</v>
      </c>
      <c r="E121" s="48">
        <f t="shared" si="11"/>
        <v>99.589314865085925</v>
      </c>
    </row>
    <row r="122" spans="1:5" x14ac:dyDescent="0.25">
      <c r="A122" s="45" t="s">
        <v>100</v>
      </c>
      <c r="B122" s="42" t="s">
        <v>142</v>
      </c>
      <c r="C122" s="46">
        <v>942721.8</v>
      </c>
      <c r="D122" s="46">
        <v>935858.2</v>
      </c>
      <c r="E122" s="48">
        <f t="shared" si="11"/>
        <v>99.271937914239373</v>
      </c>
    </row>
    <row r="123" spans="1:5" x14ac:dyDescent="0.25">
      <c r="A123" s="45" t="s">
        <v>101</v>
      </c>
      <c r="B123" s="42" t="s">
        <v>143</v>
      </c>
      <c r="C123" s="46">
        <v>64774.8</v>
      </c>
      <c r="D123" s="46">
        <v>64176.2</v>
      </c>
      <c r="E123" s="48">
        <f t="shared" si="11"/>
        <v>99.075875186029123</v>
      </c>
    </row>
    <row r="124" spans="1:5" x14ac:dyDescent="0.25">
      <c r="A124" s="45" t="s">
        <v>238</v>
      </c>
      <c r="B124" s="42" t="s">
        <v>239</v>
      </c>
      <c r="C124" s="46">
        <v>98.7</v>
      </c>
      <c r="D124" s="46">
        <v>98.7</v>
      </c>
      <c r="E124" s="48">
        <f t="shared" si="11"/>
        <v>100</v>
      </c>
    </row>
    <row r="125" spans="1:5" x14ac:dyDescent="0.25">
      <c r="A125" s="45" t="s">
        <v>102</v>
      </c>
      <c r="B125" s="42" t="s">
        <v>144</v>
      </c>
      <c r="C125" s="46">
        <v>608</v>
      </c>
      <c r="D125" s="46">
        <v>584.20000000000005</v>
      </c>
      <c r="E125" s="48">
        <v>58.9</v>
      </c>
    </row>
    <row r="126" spans="1:5" x14ac:dyDescent="0.25">
      <c r="A126" s="45" t="s">
        <v>103</v>
      </c>
      <c r="B126" s="42" t="s">
        <v>145</v>
      </c>
      <c r="C126" s="50">
        <v>74078.8</v>
      </c>
      <c r="D126" s="50">
        <v>73562.7</v>
      </c>
      <c r="E126" s="48">
        <f t="shared" si="11"/>
        <v>99.303309448857163</v>
      </c>
    </row>
    <row r="127" spans="1:5" x14ac:dyDescent="0.25">
      <c r="A127" s="41" t="s">
        <v>104</v>
      </c>
      <c r="B127" s="51" t="s">
        <v>146</v>
      </c>
      <c r="C127" s="40">
        <f>C128+C129</f>
        <v>161812.5</v>
      </c>
      <c r="D127" s="40">
        <f>D128+D129</f>
        <v>158966.9</v>
      </c>
      <c r="E127" s="44">
        <f t="shared" si="11"/>
        <v>98.241421398223252</v>
      </c>
    </row>
    <row r="128" spans="1:5" x14ac:dyDescent="0.25">
      <c r="A128" s="45" t="s">
        <v>105</v>
      </c>
      <c r="B128" s="42" t="s">
        <v>147</v>
      </c>
      <c r="C128" s="46">
        <v>114701</v>
      </c>
      <c r="D128" s="46">
        <v>112338</v>
      </c>
      <c r="E128" s="48">
        <f t="shared" si="11"/>
        <v>97.939861029982296</v>
      </c>
    </row>
    <row r="129" spans="1:5" x14ac:dyDescent="0.25">
      <c r="A129" s="45" t="s">
        <v>106</v>
      </c>
      <c r="B129" s="42" t="s">
        <v>148</v>
      </c>
      <c r="C129" s="46">
        <v>47111.5</v>
      </c>
      <c r="D129" s="46">
        <v>46628.9</v>
      </c>
      <c r="E129" s="48">
        <f t="shared" si="11"/>
        <v>98.975621663500419</v>
      </c>
    </row>
    <row r="130" spans="1:5" x14ac:dyDescent="0.25">
      <c r="A130" s="41" t="s">
        <v>107</v>
      </c>
      <c r="B130" s="51" t="s">
        <v>149</v>
      </c>
      <c r="C130" s="40">
        <f>C131+C132+C134+C133</f>
        <v>31795.1</v>
      </c>
      <c r="D130" s="40">
        <f>D131+D132+D134+D133</f>
        <v>31708</v>
      </c>
      <c r="E130" s="44">
        <f t="shared" si="11"/>
        <v>99.726058417806513</v>
      </c>
    </row>
    <row r="131" spans="1:5" x14ac:dyDescent="0.25">
      <c r="A131" s="45" t="s">
        <v>108</v>
      </c>
      <c r="B131" s="42" t="s">
        <v>150</v>
      </c>
      <c r="C131" s="46">
        <v>14527.1</v>
      </c>
      <c r="D131" s="46">
        <v>14525.2</v>
      </c>
      <c r="E131" s="48">
        <f t="shared" si="11"/>
        <v>99.98692099593174</v>
      </c>
    </row>
    <row r="132" spans="1:5" x14ac:dyDescent="0.25">
      <c r="A132" s="45" t="s">
        <v>109</v>
      </c>
      <c r="B132" s="42" t="s">
        <v>151</v>
      </c>
      <c r="C132" s="46">
        <v>2912</v>
      </c>
      <c r="D132" s="50">
        <v>2839.8</v>
      </c>
      <c r="E132" s="48">
        <f t="shared" si="11"/>
        <v>97.520604395604408</v>
      </c>
    </row>
    <row r="133" spans="1:5" x14ac:dyDescent="0.25">
      <c r="A133" s="45" t="s">
        <v>110</v>
      </c>
      <c r="B133" s="42" t="s">
        <v>152</v>
      </c>
      <c r="C133" s="46">
        <v>11810.6</v>
      </c>
      <c r="D133" s="46">
        <v>11810.5</v>
      </c>
      <c r="E133" s="48">
        <f t="shared" si="11"/>
        <v>99.999153302965126</v>
      </c>
    </row>
    <row r="134" spans="1:5" x14ac:dyDescent="0.25">
      <c r="A134" s="45" t="s">
        <v>111</v>
      </c>
      <c r="B134" s="42" t="s">
        <v>153</v>
      </c>
      <c r="C134" s="46">
        <v>2545.4</v>
      </c>
      <c r="D134" s="46">
        <v>2532.5</v>
      </c>
      <c r="E134" s="48">
        <f t="shared" si="11"/>
        <v>99.493203425787698</v>
      </c>
    </row>
    <row r="135" spans="1:5" x14ac:dyDescent="0.25">
      <c r="A135" s="41" t="s">
        <v>112</v>
      </c>
      <c r="B135" s="51" t="s">
        <v>154</v>
      </c>
      <c r="C135" s="40">
        <f>C136+C137</f>
        <v>134659.29999999999</v>
      </c>
      <c r="D135" s="40">
        <f>D136+D137</f>
        <v>123243.5</v>
      </c>
      <c r="E135" s="44">
        <f t="shared" si="11"/>
        <v>91.522457045298779</v>
      </c>
    </row>
    <row r="136" spans="1:5" x14ac:dyDescent="0.25">
      <c r="A136" s="45" t="s">
        <v>113</v>
      </c>
      <c r="B136" s="42" t="s">
        <v>155</v>
      </c>
      <c r="C136" s="46">
        <v>62311.3</v>
      </c>
      <c r="D136" s="46">
        <v>61159</v>
      </c>
      <c r="E136" s="48">
        <f t="shared" si="11"/>
        <v>98.150736704257497</v>
      </c>
    </row>
    <row r="137" spans="1:5" x14ac:dyDescent="0.25">
      <c r="A137" s="45" t="s">
        <v>204</v>
      </c>
      <c r="B137" s="42" t="s">
        <v>205</v>
      </c>
      <c r="C137" s="46">
        <v>72348</v>
      </c>
      <c r="D137" s="46">
        <v>62084.5</v>
      </c>
      <c r="E137" s="48">
        <f t="shared" si="11"/>
        <v>85.813705976668331</v>
      </c>
    </row>
    <row r="138" spans="1:5" hidden="1" x14ac:dyDescent="0.25">
      <c r="A138" s="41" t="s">
        <v>114</v>
      </c>
      <c r="B138" s="42" t="s">
        <v>156</v>
      </c>
      <c r="C138" s="40">
        <f>C139</f>
        <v>0</v>
      </c>
      <c r="D138" s="40">
        <f>D139</f>
        <v>0</v>
      </c>
      <c r="E138" s="44" t="str">
        <f t="shared" si="11"/>
        <v xml:space="preserve"> </v>
      </c>
    </row>
    <row r="139" spans="1:5" hidden="1" x14ac:dyDescent="0.25">
      <c r="A139" s="45" t="s">
        <v>115</v>
      </c>
      <c r="B139" s="42" t="s">
        <v>157</v>
      </c>
      <c r="C139" s="46">
        <v>0</v>
      </c>
      <c r="D139" s="46">
        <v>0</v>
      </c>
      <c r="E139" s="48" t="str">
        <f t="shared" si="11"/>
        <v xml:space="preserve"> </v>
      </c>
    </row>
    <row r="140" spans="1:5" x14ac:dyDescent="0.25">
      <c r="A140" s="39" t="s">
        <v>119</v>
      </c>
      <c r="B140" s="51" t="s">
        <v>161</v>
      </c>
      <c r="C140" s="40">
        <f>C90+C101+C105+C113+C120+C127+C130+C135+C138+C99+C118</f>
        <v>2713359.4</v>
      </c>
      <c r="D140" s="40">
        <f>D90+D101+D105+D113+D120+D127+D130+D135+D138+D99+D118</f>
        <v>2669968.1999999993</v>
      </c>
      <c r="E140" s="44">
        <f t="shared" si="11"/>
        <v>98.40083108783891</v>
      </c>
    </row>
    <row r="141" spans="1:5" x14ac:dyDescent="0.3">
      <c r="A141" s="52" t="s">
        <v>120</v>
      </c>
      <c r="B141" s="53"/>
      <c r="C141" s="54">
        <f>C88-C140</f>
        <v>-33487</v>
      </c>
      <c r="D141" s="54">
        <f>D88-D140</f>
        <v>6181.7000000006519</v>
      </c>
      <c r="E141" s="44"/>
    </row>
    <row r="143" spans="1:5" x14ac:dyDescent="0.3">
      <c r="A143" s="37" t="s">
        <v>285</v>
      </c>
      <c r="C143" s="61" t="s">
        <v>286</v>
      </c>
    </row>
    <row r="146" spans="3:4" x14ac:dyDescent="0.3">
      <c r="C146" s="6">
        <f>C88-C140</f>
        <v>-33487</v>
      </c>
      <c r="D146" s="6">
        <f>D88-D140</f>
        <v>6181.7000000006519</v>
      </c>
    </row>
  </sheetData>
  <mergeCells count="2">
    <mergeCell ref="A1:E1"/>
    <mergeCell ref="A89:E89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3" max="4" man="1"/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2024-02-07T07:01:43Z</cp:lastPrinted>
  <dcterms:created xsi:type="dcterms:W3CDTF">2018-02-13T00:40:04Z</dcterms:created>
  <dcterms:modified xsi:type="dcterms:W3CDTF">2024-02-07T07:02:12Z</dcterms:modified>
</cp:coreProperties>
</file>